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21"/>
  <workbookPr defaultThemeVersion="124226"/>
  <xr:revisionPtr revIDLastSave="0" documentId="8_{DCE247EF-701F-49A5-9508-13534ADDD567}" xr6:coauthVersionLast="33" xr6:coauthVersionMax="33" xr10:uidLastSave="{00000000-0000-0000-0000-000000000000}"/>
  <bookViews>
    <workbookView xWindow="480" yWindow="30" windowWidth="15195" windowHeight="8955" activeTab="1" xr2:uid="{00000000-000D-0000-FFFF-FFFF00000000}"/>
  </bookViews>
  <sheets>
    <sheet name="Cuenta de resultados año 1" sheetId="5" r:id="rId1"/>
    <sheet name="Balance año 1" sheetId="4" r:id="rId2"/>
  </sheets>
  <calcPr calcId="179016" concurrentCalc="0"/>
</workbook>
</file>

<file path=xl/calcChain.xml><?xml version="1.0" encoding="utf-8"?>
<calcChain xmlns="http://schemas.openxmlformats.org/spreadsheetml/2006/main">
  <c r="C19" i="4" l="1"/>
  <c r="C23" i="4"/>
  <c r="C15" i="4"/>
  <c r="C26" i="4"/>
  <c r="H15" i="4"/>
  <c r="H8" i="4"/>
  <c r="H3" i="4"/>
  <c r="H26" i="4"/>
  <c r="G15" i="4"/>
  <c r="G8" i="4"/>
  <c r="G26" i="4"/>
  <c r="C3" i="4"/>
  <c r="C7" i="4"/>
  <c r="C4" i="4"/>
  <c r="G3" i="4"/>
  <c r="B16" i="4"/>
  <c r="B15" i="4"/>
  <c r="B7" i="4"/>
  <c r="B3" i="4"/>
  <c r="B26" i="4"/>
  <c r="B29" i="5"/>
  <c r="B28" i="5"/>
  <c r="B27" i="5"/>
  <c r="B26" i="5"/>
  <c r="B24" i="5"/>
  <c r="B2" i="5"/>
  <c r="B4" i="5"/>
  <c r="B21" i="5"/>
</calcChain>
</file>

<file path=xl/sharedStrings.xml><?xml version="1.0" encoding="utf-8"?>
<sst xmlns="http://schemas.openxmlformats.org/spreadsheetml/2006/main" count="100" uniqueCount="69">
  <si>
    <t>CUENTA DE PÉRDIDAS Y GANANCIAS</t>
  </si>
  <si>
    <t>Año 1</t>
  </si>
  <si>
    <t>Ingresos explotación</t>
  </si>
  <si>
    <t>Ingresos por ventas</t>
  </si>
  <si>
    <t>Gastos explotación</t>
  </si>
  <si>
    <t>Gastos de constitución.</t>
  </si>
  <si>
    <t>Alquiler del local.</t>
  </si>
  <si>
    <t>Materias Primas</t>
  </si>
  <si>
    <t>Mercaderías</t>
  </si>
  <si>
    <t>Amortizaciones.</t>
  </si>
  <si>
    <t>Costes salariales (fijos y variables).</t>
  </si>
  <si>
    <t>Seguros.</t>
  </si>
  <si>
    <t>Publicidad y promoción.</t>
  </si>
  <si>
    <t>Mantenimiento y reparaciones.</t>
  </si>
  <si>
    <t>Limpieza.</t>
  </si>
  <si>
    <t>Suministros: agua, luz, calefacción…</t>
  </si>
  <si>
    <t>Teléfono.</t>
  </si>
  <si>
    <t>Transportes y distribución.</t>
  </si>
  <si>
    <t>Uniformes del personal.</t>
  </si>
  <si>
    <t>Combustible</t>
  </si>
  <si>
    <t>Otros (especificar).</t>
  </si>
  <si>
    <r>
      <t>Bº EXPLOTACIÓN/</t>
    </r>
    <r>
      <rPr>
        <b/>
        <sz val="12"/>
        <rFont val="Arial"/>
        <family val="2"/>
      </rPr>
      <t xml:space="preserve"> BAII</t>
    </r>
  </si>
  <si>
    <t>Ingresos financieros</t>
  </si>
  <si>
    <t>Intereses recibidos</t>
  </si>
  <si>
    <t>Gastos financieros</t>
  </si>
  <si>
    <t>Intereses pagados</t>
  </si>
  <si>
    <t xml:space="preserve"> </t>
  </si>
  <si>
    <t>RESULTADO FINANCIERO</t>
  </si>
  <si>
    <t>BAI</t>
  </si>
  <si>
    <t>Impuesto sociedades (30 % del BAI)</t>
  </si>
  <si>
    <t>BENEFICIO NETO</t>
  </si>
  <si>
    <t>BALANCE</t>
  </si>
  <si>
    <t>AÑO 0</t>
  </si>
  <si>
    <t>AÑO1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</si>
  <si>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</si>
  <si>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</si>
  <si>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</si>
  <si>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</si>
  <si>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</si>
  <si>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</si>
  <si>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Capital Social</t>
  </si>
  <si>
    <t>Fianzas</t>
  </si>
  <si>
    <t>Resultado del ejercicio</t>
  </si>
  <si>
    <t>Prestamos familiares</t>
  </si>
  <si>
    <t>Inmovilizado material</t>
  </si>
  <si>
    <t>Financiación privada</t>
  </si>
  <si>
    <t>Edificios, locales o terrenos</t>
  </si>
  <si>
    <t>PASIVO NO CORRIENTE</t>
  </si>
  <si>
    <t>Obras de acondicionamiento</t>
  </si>
  <si>
    <t>Deuda con Entidades de Crédito (préstamos)</t>
  </si>
  <si>
    <t>Maquinaria y utillaje</t>
  </si>
  <si>
    <t>Mobiliario y enseres</t>
  </si>
  <si>
    <t>Equipos Informáticos</t>
  </si>
  <si>
    <t>Elementos de transporte</t>
  </si>
  <si>
    <t>Amortización Acumulada (con signo -)</t>
  </si>
  <si>
    <t>ACTIVO CORRIENTE</t>
  </si>
  <si>
    <t>PASIVO CORRIENTE</t>
  </si>
  <si>
    <t>Existencias</t>
  </si>
  <si>
    <t>Proveedores</t>
  </si>
  <si>
    <t>Hacienda pública acreedora</t>
  </si>
  <si>
    <t>Acreedores</t>
  </si>
  <si>
    <t>Realizable</t>
  </si>
  <si>
    <t>Leasing</t>
  </si>
  <si>
    <t>Clientes</t>
  </si>
  <si>
    <t>Disponible</t>
  </si>
  <si>
    <t>Banco</t>
  </si>
  <si>
    <t>Caja</t>
  </si>
  <si>
    <t>TOTAL ACTIVO</t>
  </si>
  <si>
    <t>TOTAL PN Y PASIVO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</si>
</sst>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€"/>
    <numFmt numFmtId="165" formatCode="_-[$€-2]\ * #,##0.00_-;\-[$€-2]\ * #,##0.00_-;_-[$€-2]\ * &quot;-&quot;??_-;_-@_-"/>
  </numFmts>
  <fonts count="13">
    <font>
      <sz val="10"/>
      <name val="Arial"/>
    </font>
    <font>
      <b/>
      <sz val="14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Calibri"/>
      <family val="2"/>
    </font>
    <font>
      <b/>
      <sz val="12"/>
      <name val="Arial"/>
      <family val="2"/>
    </font>
    <font>
      <sz val="10"/>
      <color rgb="FF000000"/>
      <name val="Arial"/>
      <family val="2"/>
    </font>
    <font>
      <sz val="10"/>
      <color rgb="FF000000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47"/>
      </patternFill>
    </fill>
    <fill>
      <patternFill patternType="solid">
        <fgColor rgb="FFFFFF00"/>
        <bgColor indexed="41"/>
      </patternFill>
    </fill>
    <fill>
      <patternFill patternType="solid">
        <fgColor theme="3" tint="0.79998168889431442"/>
        <bgColor indexed="41"/>
      </patternFill>
    </fill>
    <fill>
      <patternFill patternType="solid">
        <fgColor theme="3" tint="0.79998168889431442"/>
        <bgColor indexed="31"/>
      </patternFill>
    </fill>
    <fill>
      <patternFill patternType="solid">
        <fgColor rgb="FFFFFF00"/>
        <bgColor indexed="47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3">
    <xf numFmtId="0" fontId="0" fillId="0" borderId="0" xfId="0"/>
    <xf numFmtId="0" fontId="3" fillId="0" borderId="0" xfId="1"/>
    <xf numFmtId="0" fontId="3" fillId="0" borderId="0" xfId="1" applyFill="1"/>
    <xf numFmtId="0" fontId="0" fillId="5" borderId="0" xfId="0" applyFill="1"/>
    <xf numFmtId="0" fontId="11" fillId="5" borderId="12" xfId="0" applyFont="1" applyFill="1" applyBorder="1" applyAlignment="1">
      <alignment vertical="top" wrapText="1"/>
    </xf>
    <xf numFmtId="0" fontId="11" fillId="5" borderId="0" xfId="0" applyFont="1" applyFill="1" applyBorder="1" applyAlignment="1">
      <alignment vertical="top" wrapText="1"/>
    </xf>
    <xf numFmtId="2" fontId="3" fillId="0" borderId="0" xfId="1" applyNumberFormat="1"/>
    <xf numFmtId="164" fontId="4" fillId="0" borderId="0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4" fontId="4" fillId="0" borderId="16" xfId="1" applyNumberFormat="1" applyFont="1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3" fillId="0" borderId="4" xfId="1" applyNumberFormat="1" applyBorder="1" applyAlignment="1">
      <alignment horizontal="center"/>
    </xf>
    <xf numFmtId="164" fontId="3" fillId="0" borderId="0" xfId="1" applyNumberFormat="1" applyAlignment="1">
      <alignment horizontal="center"/>
    </xf>
    <xf numFmtId="164" fontId="3" fillId="0" borderId="0" xfId="1" applyNumberFormat="1"/>
    <xf numFmtId="164" fontId="6" fillId="3" borderId="0" xfId="1" applyNumberFormat="1" applyFont="1" applyFill="1" applyBorder="1" applyAlignment="1">
      <alignment vertical="center"/>
    </xf>
    <xf numFmtId="164" fontId="6" fillId="3" borderId="8" xfId="1" applyNumberFormat="1" applyFont="1" applyFill="1" applyBorder="1" applyAlignment="1">
      <alignment vertical="center"/>
    </xf>
    <xf numFmtId="164" fontId="6" fillId="3" borderId="4" xfId="1" applyNumberFormat="1" applyFont="1" applyFill="1" applyBorder="1" applyAlignment="1">
      <alignment vertical="center"/>
    </xf>
    <xf numFmtId="164" fontId="3" fillId="0" borderId="4" xfId="1" applyNumberFormat="1" applyBorder="1"/>
    <xf numFmtId="164" fontId="3" fillId="0" borderId="6" xfId="1" applyNumberFormat="1" applyBorder="1"/>
    <xf numFmtId="164" fontId="3" fillId="0" borderId="0" xfId="1" applyNumberFormat="1" applyBorder="1"/>
    <xf numFmtId="164" fontId="3" fillId="0" borderId="8" xfId="1" applyNumberFormat="1" applyBorder="1"/>
    <xf numFmtId="164" fontId="12" fillId="5" borderId="13" xfId="0" applyNumberFormat="1" applyFont="1" applyFill="1" applyBorder="1" applyAlignment="1">
      <alignment vertical="top" wrapText="1"/>
    </xf>
    <xf numFmtId="164" fontId="1" fillId="2" borderId="0" xfId="1" applyNumberFormat="1" applyFont="1" applyFill="1" applyBorder="1"/>
    <xf numFmtId="164" fontId="1" fillId="2" borderId="9" xfId="1" applyNumberFormat="1" applyFont="1" applyFill="1" applyBorder="1"/>
    <xf numFmtId="164" fontId="1" fillId="2" borderId="16" xfId="1" applyNumberFormat="1" applyFont="1" applyFill="1" applyBorder="1"/>
    <xf numFmtId="164" fontId="1" fillId="2" borderId="10" xfId="1" applyNumberFormat="1" applyFont="1" applyFill="1" applyBorder="1"/>
    <xf numFmtId="164" fontId="1" fillId="2" borderId="11" xfId="1" applyNumberFormat="1" applyFont="1" applyFill="1" applyBorder="1"/>
    <xf numFmtId="164" fontId="1" fillId="2" borderId="4" xfId="1" applyNumberFormat="1" applyFont="1" applyFill="1" applyBorder="1"/>
    <xf numFmtId="164" fontId="1" fillId="2" borderId="5" xfId="1" applyNumberFormat="1" applyFont="1" applyFill="1" applyBorder="1"/>
    <xf numFmtId="164" fontId="3" fillId="0" borderId="7" xfId="1" applyNumberFormat="1" applyBorder="1"/>
    <xf numFmtId="164" fontId="7" fillId="7" borderId="0" xfId="1" applyNumberFormat="1" applyFont="1" applyFill="1" applyBorder="1"/>
    <xf numFmtId="164" fontId="7" fillId="7" borderId="8" xfId="1" applyNumberFormat="1" applyFont="1" applyFill="1" applyBorder="1"/>
    <xf numFmtId="164" fontId="8" fillId="7" borderId="0" xfId="1" applyNumberFormat="1" applyFont="1" applyFill="1" applyBorder="1"/>
    <xf numFmtId="164" fontId="8" fillId="7" borderId="8" xfId="1" applyNumberFormat="1" applyFont="1" applyFill="1" applyBorder="1"/>
    <xf numFmtId="0" fontId="9" fillId="0" borderId="17" xfId="1" applyFont="1" applyBorder="1"/>
    <xf numFmtId="2" fontId="4" fillId="0" borderId="17" xfId="1" applyNumberFormat="1" applyFont="1" applyBorder="1" applyAlignment="1">
      <alignment horizontal="center"/>
    </xf>
    <xf numFmtId="0" fontId="2" fillId="8" borderId="17" xfId="1" applyFont="1" applyFill="1" applyBorder="1"/>
    <xf numFmtId="0" fontId="3" fillId="0" borderId="17" xfId="1" applyFont="1" applyFill="1" applyBorder="1" applyAlignment="1">
      <alignment horizontal="left"/>
    </xf>
    <xf numFmtId="0" fontId="11" fillId="5" borderId="17" xfId="0" applyFont="1" applyFill="1" applyBorder="1" applyAlignment="1">
      <alignment vertical="top" wrapText="1"/>
    </xf>
    <xf numFmtId="0" fontId="4" fillId="9" borderId="17" xfId="1" applyFont="1" applyFill="1" applyBorder="1"/>
    <xf numFmtId="0" fontId="2" fillId="4" borderId="17" xfId="1" applyFont="1" applyFill="1" applyBorder="1"/>
    <xf numFmtId="0" fontId="3" fillId="0" borderId="17" xfId="1" applyBorder="1"/>
    <xf numFmtId="0" fontId="10" fillId="10" borderId="17" xfId="1" applyFont="1" applyFill="1" applyBorder="1"/>
    <xf numFmtId="165" fontId="3" fillId="8" borderId="17" xfId="1" applyNumberFormat="1" applyFont="1" applyFill="1" applyBorder="1"/>
    <xf numFmtId="165" fontId="3" fillId="0" borderId="17" xfId="1" applyNumberFormat="1" applyFill="1" applyBorder="1"/>
    <xf numFmtId="165" fontId="3" fillId="0" borderId="17" xfId="1" applyNumberFormat="1" applyFont="1" applyFill="1" applyBorder="1"/>
    <xf numFmtId="165" fontId="3" fillId="9" borderId="17" xfId="1" applyNumberFormat="1" applyFont="1" applyFill="1" applyBorder="1"/>
    <xf numFmtId="165" fontId="3" fillId="4" borderId="17" xfId="1" applyNumberFormat="1" applyFont="1" applyFill="1" applyBorder="1"/>
    <xf numFmtId="165" fontId="3" fillId="0" borderId="17" xfId="1" applyNumberFormat="1" applyBorder="1"/>
    <xf numFmtId="165" fontId="3" fillId="10" borderId="17" xfId="1" applyNumberFormat="1" applyFill="1" applyBorder="1"/>
    <xf numFmtId="165" fontId="6" fillId="10" borderId="17" xfId="1" applyNumberFormat="1" applyFont="1" applyFill="1" applyBorder="1"/>
    <xf numFmtId="165" fontId="6" fillId="3" borderId="6" xfId="1" applyNumberFormat="1" applyFont="1" applyFill="1" applyBorder="1" applyAlignment="1">
      <alignment vertical="center"/>
    </xf>
    <xf numFmtId="165" fontId="7" fillId="7" borderId="6" xfId="1" applyNumberFormat="1" applyFont="1" applyFill="1" applyBorder="1"/>
    <xf numFmtId="165" fontId="3" fillId="0" borderId="6" xfId="1" applyNumberFormat="1" applyBorder="1"/>
    <xf numFmtId="165" fontId="8" fillId="7" borderId="6" xfId="1" applyNumberFormat="1" applyFont="1" applyFill="1" applyBorder="1"/>
    <xf numFmtId="165" fontId="11" fillId="0" borderId="0" xfId="0" applyNumberFormat="1" applyFont="1"/>
    <xf numFmtId="165" fontId="6" fillId="3" borderId="14" xfId="1" applyNumberFormat="1" applyFont="1" applyFill="1" applyBorder="1" applyAlignment="1">
      <alignment vertical="center"/>
    </xf>
    <xf numFmtId="165" fontId="7" fillId="7" borderId="15" xfId="1" applyNumberFormat="1" applyFont="1" applyFill="1" applyBorder="1"/>
    <xf numFmtId="165" fontId="3" fillId="0" borderId="15" xfId="1" applyNumberFormat="1" applyBorder="1"/>
    <xf numFmtId="165" fontId="6" fillId="3" borderId="15" xfId="1" applyNumberFormat="1" applyFont="1" applyFill="1" applyBorder="1" applyAlignment="1">
      <alignment vertical="center"/>
    </xf>
    <xf numFmtId="165" fontId="8" fillId="7" borderId="15" xfId="1" applyNumberFormat="1" applyFont="1" applyFill="1" applyBorder="1"/>
    <xf numFmtId="164" fontId="5" fillId="6" borderId="5" xfId="1" applyNumberFormat="1" applyFont="1" applyFill="1" applyBorder="1" applyAlignment="1">
      <alignment horizontal="center"/>
    </xf>
  </cellXfs>
  <cellStyles count="2">
    <cellStyle name="Excel Built-in Normal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9"/>
  <sheetViews>
    <sheetView workbookViewId="0" xr3:uid="{958C4451-9541-5A59-BF78-D2F731DF1C81}">
      <selection activeCell="B29" sqref="B29"/>
    </sheetView>
  </sheetViews>
  <sheetFormatPr defaultColWidth="11.7109375" defaultRowHeight="15" customHeight="1"/>
  <cols>
    <col min="1" max="1" width="32.7109375" style="1" customWidth="1"/>
    <col min="2" max="2" width="12.5703125" style="6" bestFit="1" customWidth="1"/>
    <col min="3" max="5" width="11.7109375" style="1"/>
    <col min="6" max="6" width="34.7109375" style="1" customWidth="1"/>
    <col min="7" max="16384" width="11.7109375" style="1"/>
  </cols>
  <sheetData>
    <row r="1" spans="1:7" ht="32.1" customHeight="1">
      <c r="A1" s="35" t="s">
        <v>0</v>
      </c>
      <c r="B1" s="36" t="s">
        <v>1</v>
      </c>
    </row>
    <row r="2" spans="1:7" ht="15" customHeight="1">
      <c r="A2" s="37" t="s">
        <v>2</v>
      </c>
      <c r="B2" s="44">
        <f>B3</f>
        <v>401875</v>
      </c>
      <c r="C2" s="2"/>
      <c r="D2" s="2"/>
    </row>
    <row r="3" spans="1:7" ht="15" customHeight="1">
      <c r="A3" s="38" t="s">
        <v>3</v>
      </c>
      <c r="B3" s="45">
        <v>401875</v>
      </c>
      <c r="C3" s="2"/>
      <c r="D3" s="2"/>
    </row>
    <row r="4" spans="1:7" ht="15" customHeight="1">
      <c r="A4" s="37" t="s">
        <v>4</v>
      </c>
      <c r="B4" s="44">
        <f>SUM(B5:B20)</f>
        <v>378908</v>
      </c>
      <c r="C4" s="2"/>
      <c r="D4" s="2"/>
    </row>
    <row r="5" spans="1:7" ht="15" customHeight="1">
      <c r="A5" s="39" t="s">
        <v>5</v>
      </c>
      <c r="B5" s="46">
        <v>1217</v>
      </c>
      <c r="C5" s="2"/>
      <c r="D5" s="2"/>
      <c r="F5" s="4"/>
      <c r="G5" s="4"/>
    </row>
    <row r="6" spans="1:7" ht="15" customHeight="1">
      <c r="A6" s="39" t="s">
        <v>6</v>
      </c>
      <c r="B6" s="46">
        <v>66000</v>
      </c>
      <c r="C6" s="2"/>
      <c r="D6" s="2"/>
      <c r="F6" s="4"/>
      <c r="G6" s="4"/>
    </row>
    <row r="7" spans="1:7" ht="15" customHeight="1">
      <c r="A7" s="39" t="s">
        <v>7</v>
      </c>
      <c r="B7" s="46"/>
      <c r="C7" s="2"/>
      <c r="D7" s="2"/>
      <c r="F7" s="4"/>
      <c r="G7" s="4"/>
    </row>
    <row r="8" spans="1:7" ht="15" customHeight="1">
      <c r="A8" s="39" t="s">
        <v>8</v>
      </c>
      <c r="B8" s="46">
        <v>1400</v>
      </c>
      <c r="C8" s="2"/>
      <c r="D8" s="2"/>
      <c r="F8" s="4"/>
      <c r="G8" s="4"/>
    </row>
    <row r="9" spans="1:7" ht="15" customHeight="1">
      <c r="A9" s="39" t="s">
        <v>9</v>
      </c>
      <c r="B9" s="46">
        <v>37260</v>
      </c>
      <c r="C9" s="2"/>
      <c r="D9" s="2"/>
      <c r="F9" s="4"/>
      <c r="G9" s="4"/>
    </row>
    <row r="10" spans="1:7" ht="15" customHeight="1">
      <c r="A10" s="39" t="s">
        <v>10</v>
      </c>
      <c r="B10" s="46">
        <v>251615</v>
      </c>
      <c r="C10" s="2"/>
      <c r="D10" s="2"/>
      <c r="F10" s="4"/>
      <c r="G10" s="4"/>
    </row>
    <row r="11" spans="1:7" ht="15" customHeight="1">
      <c r="A11" s="39" t="s">
        <v>11</v>
      </c>
      <c r="B11" s="46">
        <v>3100</v>
      </c>
      <c r="C11" s="2"/>
      <c r="D11" s="2"/>
      <c r="F11" s="4"/>
      <c r="G11" s="4"/>
    </row>
    <row r="12" spans="1:7" ht="15" customHeight="1">
      <c r="A12" s="39" t="s">
        <v>12</v>
      </c>
      <c r="B12" s="46">
        <v>4700</v>
      </c>
      <c r="C12" s="2"/>
      <c r="D12" s="2"/>
      <c r="F12" s="4"/>
      <c r="G12" s="4"/>
    </row>
    <row r="13" spans="1:7" ht="15" customHeight="1">
      <c r="A13" s="39" t="s">
        <v>13</v>
      </c>
      <c r="B13" s="46">
        <v>536</v>
      </c>
      <c r="C13" s="2"/>
      <c r="D13" s="2"/>
      <c r="F13" s="4"/>
      <c r="G13" s="4"/>
    </row>
    <row r="14" spans="1:7" ht="15" customHeight="1">
      <c r="A14" s="39" t="s">
        <v>14</v>
      </c>
      <c r="B14" s="46">
        <v>7200</v>
      </c>
      <c r="C14" s="2"/>
      <c r="D14" s="2"/>
      <c r="F14" s="4"/>
      <c r="G14" s="4"/>
    </row>
    <row r="15" spans="1:7" ht="15" customHeight="1">
      <c r="A15" s="39" t="s">
        <v>15</v>
      </c>
      <c r="B15" s="46">
        <v>3413</v>
      </c>
      <c r="C15" s="2"/>
      <c r="D15" s="2"/>
      <c r="F15" s="4"/>
      <c r="G15" s="4"/>
    </row>
    <row r="16" spans="1:7" ht="15" customHeight="1">
      <c r="A16" s="39" t="s">
        <v>16</v>
      </c>
      <c r="B16" s="46">
        <v>2467</v>
      </c>
      <c r="C16" s="2"/>
      <c r="D16" s="2"/>
      <c r="F16" s="4"/>
      <c r="G16" s="4"/>
    </row>
    <row r="17" spans="1:7" ht="15" customHeight="1">
      <c r="A17" s="39" t="s">
        <v>17</v>
      </c>
      <c r="B17" s="46"/>
      <c r="C17" s="2"/>
      <c r="D17" s="2"/>
      <c r="F17" s="4"/>
      <c r="G17" s="4"/>
    </row>
    <row r="18" spans="1:7" ht="15" customHeight="1">
      <c r="A18" s="39" t="s">
        <v>18</v>
      </c>
      <c r="B18" s="45"/>
      <c r="C18" s="2"/>
      <c r="D18" s="2"/>
      <c r="F18" s="4"/>
      <c r="G18" s="4"/>
    </row>
    <row r="19" spans="1:7" ht="15" customHeight="1">
      <c r="A19" s="39" t="s">
        <v>19</v>
      </c>
      <c r="B19" s="45"/>
      <c r="C19" s="2"/>
      <c r="D19" s="2"/>
      <c r="F19" s="4"/>
      <c r="G19" s="5"/>
    </row>
    <row r="20" spans="1:7" ht="15" customHeight="1">
      <c r="A20" s="39" t="s">
        <v>20</v>
      </c>
      <c r="B20" s="45"/>
      <c r="C20" s="2"/>
      <c r="D20" s="2"/>
      <c r="F20" s="4"/>
      <c r="G20" s="3"/>
    </row>
    <row r="21" spans="1:7" ht="15.75" customHeight="1">
      <c r="A21" s="40" t="s">
        <v>21</v>
      </c>
      <c r="B21" s="47">
        <f>B2-B4</f>
        <v>22967</v>
      </c>
      <c r="C21" s="2"/>
      <c r="D21" s="2"/>
    </row>
    <row r="22" spans="1:7" ht="15" customHeight="1">
      <c r="A22" s="41" t="s">
        <v>22</v>
      </c>
      <c r="B22" s="48">
        <v>0</v>
      </c>
      <c r="C22" s="2"/>
      <c r="D22" s="2"/>
    </row>
    <row r="23" spans="1:7" ht="15" customHeight="1">
      <c r="A23" s="42" t="s">
        <v>23</v>
      </c>
      <c r="B23" s="49">
        <v>0</v>
      </c>
    </row>
    <row r="24" spans="1:7" ht="15" customHeight="1">
      <c r="A24" s="41" t="s">
        <v>24</v>
      </c>
      <c r="B24" s="48">
        <f>B25</f>
        <v>10000</v>
      </c>
      <c r="C24" s="2"/>
      <c r="D24" s="2"/>
    </row>
    <row r="25" spans="1:7" ht="15" customHeight="1">
      <c r="A25" s="38" t="s">
        <v>25</v>
      </c>
      <c r="B25" s="45">
        <v>10000</v>
      </c>
      <c r="C25" s="2" t="s">
        <v>26</v>
      </c>
      <c r="D25" s="2"/>
    </row>
    <row r="26" spans="1:7" ht="15.75" customHeight="1">
      <c r="A26" s="40" t="s">
        <v>27</v>
      </c>
      <c r="B26" s="47">
        <f>B22+B25</f>
        <v>10000</v>
      </c>
      <c r="D26" s="2"/>
    </row>
    <row r="27" spans="1:7" ht="15.75" customHeight="1">
      <c r="A27" s="43" t="s">
        <v>28</v>
      </c>
      <c r="B27" s="50">
        <f>B21-B26</f>
        <v>12967</v>
      </c>
      <c r="C27" s="2"/>
      <c r="D27" s="2"/>
    </row>
    <row r="28" spans="1:7" ht="15" customHeight="1">
      <c r="A28" s="38" t="s">
        <v>29</v>
      </c>
      <c r="B28" s="45">
        <f>(B27)*0.3</f>
        <v>3890.1</v>
      </c>
      <c r="C28" s="2"/>
      <c r="D28" s="2"/>
    </row>
    <row r="29" spans="1:7" ht="15.75" customHeight="1">
      <c r="A29" s="43" t="s">
        <v>30</v>
      </c>
      <c r="B29" s="51">
        <f>B27-B28</f>
        <v>9076.9</v>
      </c>
      <c r="C29" s="2"/>
      <c r="D29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6"/>
  <sheetViews>
    <sheetView tabSelected="1" zoomScale="90" zoomScaleNormal="90" workbookViewId="0" xr3:uid="{842E5F09-E766-5B8D-85AF-A39847EA96FD}">
      <selection activeCell="C20" sqref="C20"/>
    </sheetView>
  </sheetViews>
  <sheetFormatPr defaultColWidth="11.7109375" defaultRowHeight="15" customHeight="1"/>
  <cols>
    <col min="1" max="1" width="35.140625" style="14" customWidth="1"/>
    <col min="2" max="2" width="57.5703125" style="14" customWidth="1"/>
    <col min="3" max="3" width="18.7109375" style="30" customWidth="1"/>
    <col min="4" max="5" width="10.85546875" style="14" customWidth="1"/>
    <col min="6" max="6" width="41.28515625" style="14" customWidth="1"/>
    <col min="7" max="7" width="18" style="14" customWidth="1"/>
    <col min="8" max="8" width="17.140625" style="14" customWidth="1"/>
    <col min="9" max="10" width="12.85546875" style="20" customWidth="1"/>
    <col min="11" max="16384" width="11.7109375" style="14"/>
  </cols>
  <sheetData>
    <row r="1" spans="1:10" s="13" customFormat="1" ht="46.35" customHeight="1">
      <c r="A1" s="7" t="s">
        <v>31</v>
      </c>
      <c r="B1" s="8" t="s">
        <v>32</v>
      </c>
      <c r="C1" s="9" t="s">
        <v>33</v>
      </c>
      <c r="D1" s="10" t="s">
        <v>26</v>
      </c>
      <c r="E1" s="11" t="s">
        <v>26</v>
      </c>
      <c r="F1" s="12"/>
      <c r="G1" s="8" t="s">
        <v>32</v>
      </c>
      <c r="H1" s="9" t="s">
        <v>34</v>
      </c>
      <c r="I1" s="7" t="s">
        <v>26</v>
      </c>
      <c r="J1" s="7" t="s">
        <v>26</v>
      </c>
    </row>
    <row r="2" spans="1:10" ht="28.5" customHeight="1">
      <c r="A2" s="62" t="s">
        <v>35</v>
      </c>
      <c r="B2" s="62"/>
      <c r="C2" s="62"/>
      <c r="D2" s="62"/>
      <c r="E2" s="62"/>
      <c r="F2" s="62" t="s">
        <v>36</v>
      </c>
      <c r="G2" s="62"/>
      <c r="H2" s="62"/>
      <c r="I2" s="62"/>
      <c r="J2" s="62"/>
    </row>
    <row r="3" spans="1:10" ht="20.25" customHeight="1">
      <c r="A3" s="15" t="s">
        <v>37</v>
      </c>
      <c r="B3" s="52">
        <f>B4+B7</f>
        <v>288800</v>
      </c>
      <c r="C3" s="57">
        <f>C4+C7</f>
        <v>251539.3</v>
      </c>
      <c r="D3" s="15" t="s">
        <v>26</v>
      </c>
      <c r="E3" s="16" t="s">
        <v>26</v>
      </c>
      <c r="F3" s="17" t="s">
        <v>38</v>
      </c>
      <c r="G3" s="52">
        <f>SUM(G4:G7)</f>
        <v>210010</v>
      </c>
      <c r="H3" s="52">
        <f>SUM(H4:H7)</f>
        <v>219086.9</v>
      </c>
      <c r="I3" s="15" t="s">
        <v>26</v>
      </c>
      <c r="J3" s="15" t="s">
        <v>26</v>
      </c>
    </row>
    <row r="4" spans="1:10" ht="15" customHeight="1">
      <c r="A4" s="31" t="s">
        <v>39</v>
      </c>
      <c r="B4" s="53">
        <v>20000</v>
      </c>
      <c r="C4" s="58">
        <f>C5+C6</f>
        <v>20000</v>
      </c>
      <c r="D4" s="31" t="s">
        <v>26</v>
      </c>
      <c r="E4" s="32" t="s">
        <v>26</v>
      </c>
      <c r="F4" s="18" t="s">
        <v>40</v>
      </c>
      <c r="G4" s="54">
        <v>142500</v>
      </c>
      <c r="H4" s="54">
        <v>142500</v>
      </c>
    </row>
    <row r="5" spans="1:10" ht="15" customHeight="1">
      <c r="A5" s="20" t="s">
        <v>41</v>
      </c>
      <c r="B5" s="54">
        <v>20000</v>
      </c>
      <c r="C5" s="59">
        <v>20000</v>
      </c>
      <c r="D5" s="20"/>
      <c r="E5" s="21"/>
      <c r="F5" s="18" t="s">
        <v>42</v>
      </c>
      <c r="G5" s="54"/>
      <c r="H5" s="54">
        <v>9076.9</v>
      </c>
    </row>
    <row r="6" spans="1:10" ht="15" customHeight="1">
      <c r="A6" s="20"/>
      <c r="B6" s="54"/>
      <c r="C6" s="59"/>
      <c r="D6" s="20"/>
      <c r="E6" s="18"/>
      <c r="F6" s="14" t="s">
        <v>43</v>
      </c>
      <c r="G6" s="54">
        <v>7510</v>
      </c>
      <c r="H6" s="54">
        <v>7510</v>
      </c>
    </row>
    <row r="7" spans="1:10" ht="15" customHeight="1" thickBot="1">
      <c r="A7" s="31" t="s">
        <v>44</v>
      </c>
      <c r="B7" s="53">
        <f>SUM(B8:B14)</f>
        <v>268800</v>
      </c>
      <c r="C7" s="58">
        <f>SUM(C8:C14)</f>
        <v>231539.3</v>
      </c>
      <c r="D7" s="31" t="s">
        <v>26</v>
      </c>
      <c r="E7" s="32" t="s">
        <v>26</v>
      </c>
      <c r="F7" s="18" t="s">
        <v>45</v>
      </c>
      <c r="G7" s="54">
        <v>60000</v>
      </c>
      <c r="H7" s="54">
        <v>60000</v>
      </c>
    </row>
    <row r="8" spans="1:10" ht="15" customHeight="1" thickBot="1">
      <c r="A8" s="22" t="s">
        <v>46</v>
      </c>
      <c r="B8" s="54">
        <v>0</v>
      </c>
      <c r="C8" s="59"/>
      <c r="D8" s="20"/>
      <c r="E8" s="21"/>
      <c r="F8" s="17" t="s">
        <v>47</v>
      </c>
      <c r="G8" s="52">
        <f>SUM(G9:G12)</f>
        <v>65190</v>
      </c>
      <c r="H8" s="52">
        <f>SUM(H9:H12)</f>
        <v>55190</v>
      </c>
      <c r="I8" s="15" t="s">
        <v>26</v>
      </c>
      <c r="J8" s="15" t="s">
        <v>26</v>
      </c>
    </row>
    <row r="9" spans="1:10" ht="15" customHeight="1" thickBot="1">
      <c r="A9" s="22" t="s">
        <v>48</v>
      </c>
      <c r="B9" s="54">
        <v>75000</v>
      </c>
      <c r="C9" s="54">
        <v>75000</v>
      </c>
      <c r="D9" s="20"/>
      <c r="E9" s="21"/>
      <c r="F9" s="18" t="s">
        <v>49</v>
      </c>
      <c r="G9" s="54">
        <v>65190</v>
      </c>
      <c r="H9" s="54">
        <v>55190</v>
      </c>
    </row>
    <row r="10" spans="1:10" ht="15" customHeight="1" thickBot="1">
      <c r="A10" s="22" t="s">
        <v>50</v>
      </c>
      <c r="B10" s="54">
        <v>100000</v>
      </c>
      <c r="C10" s="54">
        <v>100000</v>
      </c>
      <c r="D10" s="20"/>
      <c r="E10" s="21"/>
      <c r="F10" s="18"/>
      <c r="G10" s="54"/>
      <c r="H10" s="54"/>
    </row>
    <row r="11" spans="1:10" ht="15" customHeight="1" thickBot="1">
      <c r="A11" s="22" t="s">
        <v>51</v>
      </c>
      <c r="B11" s="54">
        <v>3800</v>
      </c>
      <c r="C11" s="54">
        <v>3800</v>
      </c>
      <c r="D11" s="20"/>
      <c r="E11" s="21"/>
      <c r="F11" s="18"/>
      <c r="G11" s="54"/>
      <c r="H11" s="54"/>
    </row>
    <row r="12" spans="1:10" ht="15" customHeight="1" thickBot="1">
      <c r="A12" s="22" t="s">
        <v>52</v>
      </c>
      <c r="B12" s="54">
        <v>90000</v>
      </c>
      <c r="C12" s="54">
        <v>90000</v>
      </c>
      <c r="D12" s="20"/>
      <c r="E12" s="21"/>
      <c r="F12" s="18"/>
      <c r="G12" s="54"/>
      <c r="H12" s="54"/>
    </row>
    <row r="13" spans="1:10" ht="15" customHeight="1" thickBot="1">
      <c r="A13" s="22" t="s">
        <v>53</v>
      </c>
      <c r="B13" s="54">
        <v>0</v>
      </c>
      <c r="C13" s="59"/>
      <c r="D13" s="20"/>
      <c r="E13" s="21"/>
      <c r="F13" s="18"/>
      <c r="G13" s="54"/>
      <c r="H13" s="54"/>
    </row>
    <row r="14" spans="1:10" ht="15" customHeight="1">
      <c r="A14" s="20" t="s">
        <v>54</v>
      </c>
      <c r="B14" s="54">
        <v>0</v>
      </c>
      <c r="C14" s="59">
        <v>-37260.699999999997</v>
      </c>
      <c r="D14" s="20"/>
      <c r="E14" s="21"/>
      <c r="F14" s="18"/>
      <c r="G14" s="54"/>
      <c r="H14" s="54"/>
    </row>
    <row r="15" spans="1:10" ht="24" customHeight="1">
      <c r="A15" s="15" t="s">
        <v>55</v>
      </c>
      <c r="B15" s="52">
        <f>B16+B19+B23</f>
        <v>1400</v>
      </c>
      <c r="C15" s="60">
        <f>C16+C19+C23</f>
        <v>54127.7</v>
      </c>
      <c r="D15" s="15" t="s">
        <v>26</v>
      </c>
      <c r="E15" s="16" t="s">
        <v>26</v>
      </c>
      <c r="F15" s="17" t="s">
        <v>56</v>
      </c>
      <c r="G15" s="52">
        <f>SUM(G16:G25)</f>
        <v>15000</v>
      </c>
      <c r="H15" s="52">
        <f>SUM(H16:H25)</f>
        <v>31390.1</v>
      </c>
      <c r="I15" s="15" t="s">
        <v>26</v>
      </c>
      <c r="J15" s="15" t="s">
        <v>26</v>
      </c>
    </row>
    <row r="16" spans="1:10" ht="15" customHeight="1">
      <c r="A16" s="33" t="s">
        <v>57</v>
      </c>
      <c r="B16" s="55">
        <f>B17+B18</f>
        <v>1400</v>
      </c>
      <c r="C16" s="61">
        <v>6400</v>
      </c>
      <c r="D16" s="33" t="s">
        <v>26</v>
      </c>
      <c r="E16" s="34" t="s">
        <v>26</v>
      </c>
      <c r="F16" s="18" t="s">
        <v>58</v>
      </c>
      <c r="G16" s="54">
        <v>0</v>
      </c>
      <c r="H16" s="54">
        <v>12500</v>
      </c>
    </row>
    <row r="17" spans="1:10" ht="15" customHeight="1">
      <c r="A17" s="20" t="s">
        <v>57</v>
      </c>
      <c r="B17" s="54">
        <v>0</v>
      </c>
      <c r="C17" s="59">
        <v>5000</v>
      </c>
      <c r="D17" s="20"/>
      <c r="E17" s="21"/>
      <c r="F17" s="18" t="s">
        <v>59</v>
      </c>
      <c r="G17" s="54"/>
      <c r="H17" s="54">
        <v>3890.1</v>
      </c>
    </row>
    <row r="18" spans="1:10" ht="15" customHeight="1">
      <c r="A18" s="20" t="s">
        <v>8</v>
      </c>
      <c r="B18" s="54">
        <v>1400</v>
      </c>
      <c r="C18" s="59">
        <v>1400</v>
      </c>
      <c r="D18" s="20"/>
      <c r="E18" s="21"/>
      <c r="F18" s="18" t="s">
        <v>60</v>
      </c>
      <c r="G18" s="54">
        <v>5000</v>
      </c>
      <c r="H18" s="54">
        <v>5000</v>
      </c>
    </row>
    <row r="19" spans="1:10" ht="15" customHeight="1">
      <c r="A19" s="33" t="s">
        <v>61</v>
      </c>
      <c r="B19" s="55">
        <v>0</v>
      </c>
      <c r="C19" s="61">
        <f>SUM(C20:C21)</f>
        <v>30500</v>
      </c>
      <c r="D19" s="33" t="s">
        <v>26</v>
      </c>
      <c r="E19" s="34" t="s">
        <v>26</v>
      </c>
      <c r="F19" s="18" t="s">
        <v>62</v>
      </c>
      <c r="G19" s="54">
        <v>10000</v>
      </c>
      <c r="H19" s="54">
        <v>10000</v>
      </c>
    </row>
    <row r="20" spans="1:10" ht="15" customHeight="1">
      <c r="A20" s="20" t="s">
        <v>63</v>
      </c>
      <c r="B20" s="56">
        <v>0</v>
      </c>
      <c r="C20" s="59">
        <v>30500</v>
      </c>
      <c r="D20" s="20"/>
      <c r="E20" s="21"/>
      <c r="F20" s="19"/>
      <c r="G20" s="54"/>
      <c r="H20" s="54"/>
    </row>
    <row r="21" spans="1:10" ht="20.25" customHeight="1">
      <c r="A21" s="20"/>
      <c r="B21" s="54"/>
      <c r="C21" s="59"/>
      <c r="D21" s="20"/>
      <c r="E21" s="21"/>
      <c r="F21" s="19"/>
      <c r="G21" s="54"/>
      <c r="H21" s="54"/>
    </row>
    <row r="22" spans="1:10" ht="15" customHeight="1">
      <c r="A22" s="20"/>
      <c r="B22" s="54"/>
      <c r="C22" s="59"/>
      <c r="D22" s="20"/>
      <c r="E22" s="21"/>
      <c r="F22" s="19"/>
      <c r="G22" s="54"/>
      <c r="H22" s="54"/>
    </row>
    <row r="23" spans="1:10" ht="15" customHeight="1">
      <c r="A23" s="33" t="s">
        <v>64</v>
      </c>
      <c r="B23" s="55">
        <v>0</v>
      </c>
      <c r="C23" s="61">
        <f>SUM(C24:C25)</f>
        <v>17227.7</v>
      </c>
      <c r="D23" s="33" t="s">
        <v>26</v>
      </c>
      <c r="E23" s="34" t="s">
        <v>26</v>
      </c>
      <c r="F23" s="19"/>
      <c r="G23" s="54"/>
      <c r="H23" s="54"/>
    </row>
    <row r="24" spans="1:10" ht="15" customHeight="1">
      <c r="A24" s="20" t="s">
        <v>65</v>
      </c>
      <c r="B24" s="54">
        <v>0</v>
      </c>
      <c r="C24" s="59">
        <v>17227.7</v>
      </c>
      <c r="D24" s="20"/>
      <c r="E24" s="21"/>
      <c r="F24" s="19"/>
      <c r="G24" s="19"/>
      <c r="H24" s="19"/>
    </row>
    <row r="25" spans="1:10" ht="15" customHeight="1">
      <c r="A25" s="20" t="s">
        <v>66</v>
      </c>
      <c r="B25" s="19"/>
      <c r="C25" s="59"/>
      <c r="D25" s="20"/>
      <c r="E25" s="21"/>
      <c r="F25" s="19"/>
      <c r="G25" s="19"/>
      <c r="H25" s="19"/>
    </row>
    <row r="26" spans="1:10" ht="18" customHeight="1">
      <c r="A26" s="23" t="s">
        <v>67</v>
      </c>
      <c r="B26" s="24">
        <f>B3+B15</f>
        <v>290200</v>
      </c>
      <c r="C26" s="25">
        <f>C3+C15</f>
        <v>305667</v>
      </c>
      <c r="D26" s="26" t="s">
        <v>26</v>
      </c>
      <c r="E26" s="27" t="s">
        <v>26</v>
      </c>
      <c r="F26" s="28" t="s">
        <v>68</v>
      </c>
      <c r="G26" s="24">
        <f>G3+G8+G15</f>
        <v>290200</v>
      </c>
      <c r="H26" s="29">
        <f>H3+H8+H15</f>
        <v>305667</v>
      </c>
      <c r="I26" s="23" t="s">
        <v>26</v>
      </c>
      <c r="J26" s="23" t="s">
        <v>26</v>
      </c>
    </row>
  </sheetData>
  <mergeCells count="2">
    <mergeCell ref="A2:E2"/>
    <mergeCell ref="F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Dark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Charo</dc:creator>
  <cp:keywords/>
  <dc:description/>
  <cp:lastModifiedBy/>
  <cp:revision/>
  <dcterms:created xsi:type="dcterms:W3CDTF">2018-04-28T10:01:58Z</dcterms:created>
  <dcterms:modified xsi:type="dcterms:W3CDTF">2018-05-01T17:11:33Z</dcterms:modified>
  <cp:category/>
  <cp:contentStatus/>
</cp:coreProperties>
</file>